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  <externalReference r:id="rId3"/>
  </externalReferences>
  <definedNames>
    <definedName name="_xlnm.Print_Area" localSheetId="0">'ANALITICO ING'!$B$2:$J$68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J24" i="1"/>
  <c r="G24" i="1"/>
  <c r="J23" i="1"/>
  <c r="G23" i="1"/>
  <c r="J22" i="1"/>
  <c r="G22" i="1"/>
  <c r="J21" i="1"/>
  <c r="G21" i="1"/>
  <c r="G26" i="1" s="1"/>
  <c r="J20" i="1"/>
  <c r="G20" i="1"/>
  <c r="J19" i="1"/>
  <c r="G19" i="1"/>
  <c r="J18" i="1"/>
  <c r="I18" i="1"/>
  <c r="G18" i="1"/>
  <c r="F18" i="1"/>
  <c r="E18" i="1"/>
  <c r="J17" i="1"/>
  <c r="G17" i="1"/>
  <c r="J16" i="1"/>
  <c r="G16" i="1"/>
  <c r="J15" i="1"/>
  <c r="I15" i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B2" i="1"/>
  <c r="I26" i="1" l="1"/>
  <c r="J26" i="1"/>
  <c r="J50" i="1"/>
  <c r="H49" i="1"/>
  <c r="H47" i="1" s="1"/>
  <c r="H55" i="1" s="1"/>
  <c r="I49" i="1"/>
  <c r="J49" i="1" s="1"/>
  <c r="J47" i="1" s="1"/>
  <c r="J55" i="1" s="1"/>
  <c r="I47" i="1" l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<sst xmlns="http://schemas.openxmlformats.org/spreadsheetml/2006/main" count="68" uniqueCount="37">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</sst>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SEVAC%202020/SEVAC%202DO%20PERIODO%202020/ESTADOS%20FINANCIEROS%20TESCHI%20A%20JUNIO%202020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B5" sqref="B5:J5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105" t="str">
        <f>+'[1]ANALITICO DEUDA'!D2</f>
        <v xml:space="preserve">TECNOLOGICO DE ESTUDIOS SUPERIORES DE CHIMALHUACAN (TESCHI) </v>
      </c>
      <c r="C2" s="106"/>
      <c r="D2" s="106"/>
      <c r="E2" s="106"/>
      <c r="F2" s="106"/>
      <c r="G2" s="106"/>
      <c r="H2" s="106"/>
      <c r="I2" s="106"/>
      <c r="J2" s="107"/>
    </row>
    <row r="3" spans="2:12" x14ac:dyDescent="0.15">
      <c r="B3" s="108" t="s">
        <v>0</v>
      </c>
      <c r="C3" s="109"/>
      <c r="D3" s="109"/>
      <c r="E3" s="109"/>
      <c r="F3" s="109"/>
      <c r="G3" s="109"/>
      <c r="H3" s="109"/>
      <c r="I3" s="109"/>
      <c r="J3" s="110"/>
    </row>
    <row r="4" spans="2:12" x14ac:dyDescent="0.15">
      <c r="B4" s="111" t="s">
        <v>36</v>
      </c>
      <c r="C4" s="112"/>
      <c r="D4" s="112"/>
      <c r="E4" s="112"/>
      <c r="F4" s="112"/>
      <c r="G4" s="112"/>
      <c r="H4" s="112"/>
      <c r="I4" s="112"/>
      <c r="J4" s="113"/>
    </row>
    <row r="5" spans="2:12" ht="14.25" thickBot="1" x14ac:dyDescent="0.2">
      <c r="B5" s="114" t="s">
        <v>1</v>
      </c>
      <c r="C5" s="115"/>
      <c r="D5" s="115"/>
      <c r="E5" s="115"/>
      <c r="F5" s="115"/>
      <c r="G5" s="115"/>
      <c r="H5" s="115"/>
      <c r="I5" s="115"/>
      <c r="J5" s="116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thickBot="1" x14ac:dyDescent="0.2">
      <c r="B7" s="91" t="s">
        <v>2</v>
      </c>
      <c r="C7" s="92"/>
      <c r="D7" s="93"/>
      <c r="E7" s="100" t="s">
        <v>3</v>
      </c>
      <c r="F7" s="101"/>
      <c r="G7" s="101"/>
      <c r="H7" s="101"/>
      <c r="I7" s="102"/>
      <c r="J7" s="103" t="s">
        <v>4</v>
      </c>
    </row>
    <row r="8" spans="2:12" ht="23.25" thickBot="1" x14ac:dyDescent="0.2">
      <c r="B8" s="94"/>
      <c r="C8" s="95"/>
      <c r="D8" s="96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4"/>
    </row>
    <row r="9" spans="2:12" ht="14.25" thickBot="1" x14ac:dyDescent="0.2">
      <c r="B9" s="94"/>
      <c r="C9" s="95"/>
      <c r="D9" s="96"/>
      <c r="E9" s="7" t="s">
        <v>10</v>
      </c>
      <c r="F9" s="7" t="s">
        <v>11</v>
      </c>
      <c r="G9" s="7" t="s">
        <v>12</v>
      </c>
      <c r="H9" s="8" t="s">
        <v>13</v>
      </c>
      <c r="I9" s="7" t="s">
        <v>14</v>
      </c>
      <c r="J9" s="7" t="s">
        <v>15</v>
      </c>
    </row>
    <row r="10" spans="2:12" x14ac:dyDescent="0.15">
      <c r="B10" s="9"/>
      <c r="C10" s="10"/>
      <c r="D10" s="10"/>
      <c r="E10" s="11"/>
      <c r="F10" s="11"/>
      <c r="G10" s="11"/>
      <c r="H10" s="11"/>
      <c r="I10" s="11"/>
      <c r="J10" s="12"/>
    </row>
    <row r="11" spans="2:12" x14ac:dyDescent="0.15">
      <c r="B11" s="85" t="s">
        <v>16</v>
      </c>
      <c r="C11" s="86"/>
      <c r="D11" s="86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 x14ac:dyDescent="0.15">
      <c r="B12" s="85" t="s">
        <v>17</v>
      </c>
      <c r="C12" s="86"/>
      <c r="D12" s="86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 x14ac:dyDescent="0.15">
      <c r="B13" s="85" t="s">
        <v>18</v>
      </c>
      <c r="C13" s="86"/>
      <c r="D13" s="86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 x14ac:dyDescent="0.15">
      <c r="B14" s="85" t="s">
        <v>19</v>
      </c>
      <c r="C14" s="86"/>
      <c r="D14" s="86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 x14ac:dyDescent="0.15">
      <c r="B15" s="85" t="s">
        <v>20</v>
      </c>
      <c r="C15" s="86"/>
      <c r="D15" s="86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0</v>
      </c>
      <c r="I15" s="14">
        <f>I16+I17</f>
        <v>0</v>
      </c>
      <c r="J15" s="15">
        <f>J16+J17</f>
        <v>0</v>
      </c>
      <c r="L15" s="16"/>
    </row>
    <row r="16" spans="2:12" x14ac:dyDescent="0.15">
      <c r="B16" s="17" t="s">
        <v>21</v>
      </c>
      <c r="C16" s="86"/>
      <c r="D16" s="86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6"/>
    </row>
    <row r="17" spans="2:12" x14ac:dyDescent="0.15">
      <c r="B17" s="17" t="s">
        <v>22</v>
      </c>
      <c r="C17" s="86"/>
      <c r="D17" s="86"/>
      <c r="E17" s="13"/>
      <c r="F17" s="13"/>
      <c r="G17" s="14">
        <f>E17+F17</f>
        <v>0</v>
      </c>
      <c r="H17" s="13"/>
      <c r="I17" s="13"/>
      <c r="J17" s="15">
        <f>I17-E17</f>
        <v>0</v>
      </c>
      <c r="L17" s="16"/>
    </row>
    <row r="18" spans="2:12" x14ac:dyDescent="0.15">
      <c r="B18" s="85" t="s">
        <v>23</v>
      </c>
      <c r="C18" s="86"/>
      <c r="D18" s="86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5.6000000000000005</v>
      </c>
      <c r="I18" s="14">
        <f>I19+I20</f>
        <v>5.6000000000000005</v>
      </c>
      <c r="J18" s="15">
        <f t="shared" si="0"/>
        <v>5.6000000000000005</v>
      </c>
      <c r="L18" s="16"/>
    </row>
    <row r="19" spans="2:12" x14ac:dyDescent="0.15">
      <c r="B19" s="17" t="s">
        <v>21</v>
      </c>
      <c r="C19" s="86"/>
      <c r="D19" s="86"/>
      <c r="E19" s="13"/>
      <c r="F19" s="13"/>
      <c r="G19" s="14">
        <f t="shared" ref="G19:G24" si="1">E19+F19</f>
        <v>0</v>
      </c>
      <c r="H19" s="13">
        <v>0.9</v>
      </c>
      <c r="I19" s="13">
        <v>0.9</v>
      </c>
      <c r="J19" s="15">
        <f t="shared" ref="J19:J24" si="2">I19-E19</f>
        <v>0.9</v>
      </c>
      <c r="L19" s="18"/>
    </row>
    <row r="20" spans="2:12" x14ac:dyDescent="0.15">
      <c r="B20" s="17" t="s">
        <v>22</v>
      </c>
      <c r="C20" s="86"/>
      <c r="D20" s="86"/>
      <c r="E20" s="13"/>
      <c r="F20" s="13"/>
      <c r="G20" s="14">
        <f t="shared" si="1"/>
        <v>0</v>
      </c>
      <c r="H20" s="13">
        <v>4.7</v>
      </c>
      <c r="I20" s="13">
        <v>4.7</v>
      </c>
      <c r="J20" s="15">
        <f t="shared" si="2"/>
        <v>4.7</v>
      </c>
    </row>
    <row r="21" spans="2:12" x14ac:dyDescent="0.15">
      <c r="B21" s="85" t="s">
        <v>24</v>
      </c>
      <c r="C21" s="86"/>
      <c r="D21" s="86"/>
      <c r="E21" s="13">
        <v>32765</v>
      </c>
      <c r="F21" s="13">
        <v>0</v>
      </c>
      <c r="G21" s="14">
        <f t="shared" si="1"/>
        <v>32765</v>
      </c>
      <c r="H21" s="13">
        <v>12817.8</v>
      </c>
      <c r="I21" s="13">
        <v>12817.8</v>
      </c>
      <c r="J21" s="19">
        <f t="shared" si="2"/>
        <v>-19947.2</v>
      </c>
      <c r="L21" s="20"/>
    </row>
    <row r="22" spans="2:12" x14ac:dyDescent="0.15">
      <c r="B22" s="85" t="s">
        <v>25</v>
      </c>
      <c r="C22" s="86"/>
      <c r="D22" s="86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/>
    </row>
    <row r="23" spans="2:12" ht="30.75" customHeight="1" x14ac:dyDescent="0.15">
      <c r="B23" s="85" t="s">
        <v>26</v>
      </c>
      <c r="C23" s="86"/>
      <c r="D23" s="86"/>
      <c r="E23" s="13">
        <v>81200.600000000006</v>
      </c>
      <c r="F23" s="13">
        <v>0</v>
      </c>
      <c r="G23" s="14">
        <f t="shared" si="1"/>
        <v>81200.600000000006</v>
      </c>
      <c r="H23" s="13">
        <v>35920.400000000001</v>
      </c>
      <c r="I23" s="13">
        <v>35920.400000000001</v>
      </c>
      <c r="J23" s="19">
        <f>I23-E23</f>
        <v>-45280.200000000004</v>
      </c>
    </row>
    <row r="24" spans="2:12" x14ac:dyDescent="0.15">
      <c r="B24" s="85" t="s">
        <v>27</v>
      </c>
      <c r="C24" s="86"/>
      <c r="D24" s="86"/>
      <c r="E24" s="13">
        <v>0</v>
      </c>
      <c r="F24" s="13"/>
      <c r="G24" s="14">
        <f t="shared" si="1"/>
        <v>0</v>
      </c>
      <c r="H24" s="13">
        <v>0</v>
      </c>
      <c r="I24" s="13">
        <v>0</v>
      </c>
      <c r="J24" s="19">
        <f t="shared" si="2"/>
        <v>0</v>
      </c>
      <c r="L24" s="22"/>
    </row>
    <row r="25" spans="2:12" ht="14.25" thickBot="1" x14ac:dyDescent="0.2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4.25" thickBot="1" x14ac:dyDescent="0.2">
      <c r="B26" s="28"/>
      <c r="C26" s="29"/>
      <c r="D26" s="30" t="s">
        <v>28</v>
      </c>
      <c r="E26" s="31">
        <f>E11+E12+E13+E14+E15+E18+E21+E22+E23+E24</f>
        <v>113965.6</v>
      </c>
      <c r="F26" s="31">
        <f>F11+F12+F13+F14+F15+F18+F21+F22+F23+F24</f>
        <v>0</v>
      </c>
      <c r="G26" s="32">
        <f>G11+G12+G13+G14+G15+G18+G21+G22+G23+G24</f>
        <v>113965.6</v>
      </c>
      <c r="H26" s="31">
        <f>H11+H12+H13+H14+H15+H18+H21+H22+H23+H24</f>
        <v>48743.8</v>
      </c>
      <c r="I26" s="33">
        <f>I11+I12+I13+I14+I15+I18+I21+I22+I23+I24</f>
        <v>48743.8</v>
      </c>
      <c r="J26" s="87">
        <f>IF(J11+J12+J13+J14+J15+J18+J21+J22+J23+J24&lt;0,0,J11+J12+J13+J14+J15+J18+J21+J22+J23+J24)</f>
        <v>0</v>
      </c>
    </row>
    <row r="27" spans="2:12" ht="14.25" thickBot="1" x14ac:dyDescent="0.2">
      <c r="E27" s="34"/>
      <c r="F27" s="34"/>
      <c r="G27" s="34"/>
      <c r="H27" s="89" t="s">
        <v>29</v>
      </c>
      <c r="I27" s="90"/>
      <c r="J27" s="88"/>
      <c r="L27" s="20"/>
    </row>
    <row r="28" spans="2:12" x14ac:dyDescent="0.15">
      <c r="L28" s="20"/>
    </row>
    <row r="29" spans="2:12" ht="14.25" thickBot="1" x14ac:dyDescent="0.2"/>
    <row r="30" spans="2:12" ht="14.25" thickBot="1" x14ac:dyDescent="0.2">
      <c r="B30" s="91" t="s">
        <v>30</v>
      </c>
      <c r="C30" s="92"/>
      <c r="D30" s="93"/>
      <c r="E30" s="100" t="s">
        <v>3</v>
      </c>
      <c r="F30" s="101"/>
      <c r="G30" s="101"/>
      <c r="H30" s="101"/>
      <c r="I30" s="102"/>
      <c r="J30" s="103" t="s">
        <v>4</v>
      </c>
      <c r="L30" s="22"/>
    </row>
    <row r="31" spans="2:12" ht="23.25" thickBot="1" x14ac:dyDescent="0.2">
      <c r="B31" s="94"/>
      <c r="C31" s="95"/>
      <c r="D31" s="96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4"/>
    </row>
    <row r="32" spans="2:12" ht="14.25" thickBot="1" x14ac:dyDescent="0.2">
      <c r="B32" s="97"/>
      <c r="C32" s="98"/>
      <c r="D32" s="99"/>
      <c r="E32" s="35" t="s">
        <v>10</v>
      </c>
      <c r="F32" s="35" t="s">
        <v>11</v>
      </c>
      <c r="G32" s="35" t="s">
        <v>12</v>
      </c>
      <c r="H32" s="35" t="s">
        <v>13</v>
      </c>
      <c r="I32" s="35" t="s">
        <v>14</v>
      </c>
      <c r="J32" s="35" t="s">
        <v>15</v>
      </c>
    </row>
    <row r="33" spans="2:12" x14ac:dyDescent="0.15">
      <c r="B33" s="36"/>
      <c r="C33" s="37"/>
      <c r="D33" s="38"/>
      <c r="E33" s="39"/>
      <c r="F33" s="39"/>
      <c r="G33" s="39"/>
      <c r="H33" s="39"/>
      <c r="I33" s="39"/>
      <c r="J33" s="40"/>
    </row>
    <row r="34" spans="2:12" x14ac:dyDescent="0.15">
      <c r="B34" s="41" t="s">
        <v>32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 x14ac:dyDescent="0.15">
      <c r="B35" s="46"/>
      <c r="C35" s="79" t="s">
        <v>16</v>
      </c>
      <c r="D35" s="80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 x14ac:dyDescent="0.15">
      <c r="B36" s="46"/>
      <c r="C36" s="79" t="s">
        <v>18</v>
      </c>
      <c r="D36" s="80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 x14ac:dyDescent="0.15">
      <c r="B37" s="46"/>
      <c r="C37" s="79" t="s">
        <v>19</v>
      </c>
      <c r="D37" s="80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 x14ac:dyDescent="0.15">
      <c r="B38" s="46"/>
      <c r="C38" s="79" t="s">
        <v>20</v>
      </c>
      <c r="D38" s="80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 x14ac:dyDescent="0.15">
      <c r="B39" s="46"/>
      <c r="C39" s="50" t="s">
        <v>21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 x14ac:dyDescent="0.15">
      <c r="B40" s="46"/>
      <c r="C40" s="50" t="s">
        <v>22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 x14ac:dyDescent="0.15">
      <c r="B41" s="46"/>
      <c r="C41" s="79" t="s">
        <v>23</v>
      </c>
      <c r="D41" s="80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 x14ac:dyDescent="0.15">
      <c r="B42" s="46"/>
      <c r="C42" s="50" t="s">
        <v>21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 x14ac:dyDescent="0.15">
      <c r="B43" s="46"/>
      <c r="C43" s="50" t="s">
        <v>22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 x14ac:dyDescent="0.15">
      <c r="B44" s="46"/>
      <c r="C44" s="79" t="s">
        <v>25</v>
      </c>
      <c r="D44" s="80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 x14ac:dyDescent="0.15">
      <c r="B45" s="46"/>
      <c r="C45" s="79" t="s">
        <v>26</v>
      </c>
      <c r="D45" s="80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 x14ac:dyDescent="0.15">
      <c r="B46" s="46"/>
      <c r="C46" s="50"/>
      <c r="D46" s="51"/>
      <c r="E46" s="48"/>
      <c r="F46" s="48"/>
      <c r="G46" s="48"/>
      <c r="H46" s="48"/>
      <c r="I46" s="48"/>
      <c r="J46" s="49"/>
    </row>
    <row r="47" spans="2:12" x14ac:dyDescent="0.15">
      <c r="B47" s="41" t="s">
        <v>33</v>
      </c>
      <c r="C47" s="42"/>
      <c r="D47" s="53"/>
      <c r="E47" s="54">
        <f t="shared" ref="E47:J47" si="6">E48+E49+E50</f>
        <v>113965.6</v>
      </c>
      <c r="F47" s="54">
        <f t="shared" si="6"/>
        <v>0</v>
      </c>
      <c r="G47" s="54">
        <f t="shared" si="6"/>
        <v>113965.6</v>
      </c>
      <c r="H47" s="54">
        <f t="shared" si="6"/>
        <v>48743.8</v>
      </c>
      <c r="I47" s="54">
        <f t="shared" si="6"/>
        <v>48743.8</v>
      </c>
      <c r="J47" s="55">
        <f t="shared" si="6"/>
        <v>-65221.8</v>
      </c>
    </row>
    <row r="48" spans="2:12" ht="26.25" customHeight="1" x14ac:dyDescent="0.15">
      <c r="B48" s="56"/>
      <c r="C48" s="79" t="s">
        <v>17</v>
      </c>
      <c r="D48" s="80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 x14ac:dyDescent="0.15">
      <c r="B49" s="46"/>
      <c r="C49" s="79" t="s">
        <v>24</v>
      </c>
      <c r="D49" s="80"/>
      <c r="E49" s="47">
        <f>E21</f>
        <v>32765</v>
      </c>
      <c r="F49" s="47">
        <f>F21</f>
        <v>0</v>
      </c>
      <c r="G49" s="48">
        <f>E49+F49</f>
        <v>32765</v>
      </c>
      <c r="H49" s="47">
        <f>+H18+H15+H21</f>
        <v>12823.4</v>
      </c>
      <c r="I49" s="47">
        <f>+I18+I15+I21</f>
        <v>12823.4</v>
      </c>
      <c r="J49" s="57">
        <f>I49-E49</f>
        <v>-19941.599999999999</v>
      </c>
    </row>
    <row r="50" spans="2:10" ht="26.25" customHeight="1" x14ac:dyDescent="0.15">
      <c r="B50" s="46"/>
      <c r="C50" s="79" t="s">
        <v>26</v>
      </c>
      <c r="D50" s="80"/>
      <c r="E50" s="47">
        <f>E23</f>
        <v>81200.600000000006</v>
      </c>
      <c r="F50" s="47">
        <f>+F23</f>
        <v>0</v>
      </c>
      <c r="G50" s="48">
        <f>E50+F50</f>
        <v>81200.600000000006</v>
      </c>
      <c r="H50" s="47">
        <f>+H23</f>
        <v>35920.400000000001</v>
      </c>
      <c r="I50" s="47">
        <f>+I23</f>
        <v>35920.400000000001</v>
      </c>
      <c r="J50" s="57">
        <f>I50-E50</f>
        <v>-45280.200000000004</v>
      </c>
    </row>
    <row r="51" spans="2:10" x14ac:dyDescent="0.15">
      <c r="B51" s="58"/>
      <c r="C51" s="59"/>
      <c r="D51" s="60"/>
      <c r="E51" s="61"/>
      <c r="F51" s="61"/>
      <c r="G51" s="61"/>
      <c r="H51" s="61"/>
      <c r="I51" s="61"/>
      <c r="J51" s="62"/>
    </row>
    <row r="52" spans="2:10" x14ac:dyDescent="0.15">
      <c r="B52" s="41" t="s">
        <v>34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0</v>
      </c>
      <c r="I52" s="64">
        <f t="shared" si="7"/>
        <v>0</v>
      </c>
      <c r="J52" s="65">
        <f t="shared" si="7"/>
        <v>0</v>
      </c>
    </row>
    <row r="53" spans="2:10" ht="28.5" customHeight="1" x14ac:dyDescent="0.15">
      <c r="B53" s="46"/>
      <c r="C53" s="79" t="s">
        <v>27</v>
      </c>
      <c r="D53" s="80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0</v>
      </c>
      <c r="I53" s="47">
        <f>+I24</f>
        <v>0</v>
      </c>
      <c r="J53" s="49">
        <f>I53-E53</f>
        <v>0</v>
      </c>
    </row>
    <row r="54" spans="2:10" ht="14.25" thickBot="1" x14ac:dyDescent="0.2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4.25" thickBot="1" x14ac:dyDescent="0.2">
      <c r="B55" s="71"/>
      <c r="C55" s="72"/>
      <c r="D55" s="73" t="s">
        <v>28</v>
      </c>
      <c r="E55" s="74">
        <f>E34+E47+E52</f>
        <v>113965.6</v>
      </c>
      <c r="F55" s="74">
        <f>F34+F47+F52</f>
        <v>0</v>
      </c>
      <c r="G55" s="74">
        <f>G34+G47+G52</f>
        <v>113965.6</v>
      </c>
      <c r="H55" s="74">
        <f>H34+H47+H52</f>
        <v>48743.8</v>
      </c>
      <c r="I55" s="75">
        <f>I34+I47+I52</f>
        <v>48743.8</v>
      </c>
      <c r="J55" s="81">
        <f>IF(+J34+J47+J52&lt;0,0,+J34+J47+J52)</f>
        <v>0</v>
      </c>
    </row>
    <row r="56" spans="2:10" ht="14.25" thickBot="1" x14ac:dyDescent="0.2">
      <c r="B56" s="76"/>
      <c r="C56" s="76"/>
      <c r="D56" s="76"/>
      <c r="E56" s="77"/>
      <c r="F56" s="77"/>
      <c r="G56" s="77"/>
      <c r="H56" s="83" t="s">
        <v>29</v>
      </c>
      <c r="I56" s="84"/>
      <c r="J56" s="82"/>
    </row>
    <row r="57" spans="2:10" x14ac:dyDescent="0.15">
      <c r="B57" s="78"/>
      <c r="C57" s="78"/>
      <c r="D57" s="78"/>
      <c r="E57" s="78"/>
      <c r="F57" s="78"/>
      <c r="G57" s="78"/>
      <c r="H57" s="78"/>
      <c r="I57" s="78"/>
      <c r="J57" s="78"/>
    </row>
    <row r="58" spans="2:10" x14ac:dyDescent="0.15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2019-10-23T17:07:57Z</dcterms:created>
  <dcterms:modified xsi:type="dcterms:W3CDTF">2020-09-07T18:21:22Z</dcterms:modified>
</cp:coreProperties>
</file>